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<sst xmlns="http://schemas.openxmlformats.org/spreadsheetml/2006/main" count="267" uniqueCount="201">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</sst>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&amp;L5B824473&amp;C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198</v>
      </c>
      <c r="F6" s="90">
        <v>133</v>
      </c>
      <c r="G6" s="90">
        <v>9</v>
      </c>
      <c r="H6" s="90">
        <v>102</v>
      </c>
      <c r="I6" s="90" t="s">
        <v>183</v>
      </c>
      <c r="J6" s="90">
        <v>96</v>
      </c>
      <c r="K6" s="91">
        <v>13</v>
      </c>
      <c r="L6" s="101">
        <f>E6-F6</f>
        <v>65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1587</v>
      </c>
      <c r="F7" s="90">
        <v>1537</v>
      </c>
      <c r="G7" s="90">
        <v>3</v>
      </c>
      <c r="H7" s="90">
        <v>1548</v>
      </c>
      <c r="I7" s="90">
        <v>1302</v>
      </c>
      <c r="J7" s="90">
        <v>39</v>
      </c>
      <c r="K7" s="91">
        <v>3</v>
      </c>
      <c r="L7" s="101">
        <f>E7-F7</f>
        <v>50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280</v>
      </c>
      <c r="F9" s="90">
        <v>257</v>
      </c>
      <c r="G9" s="90">
        <v>1</v>
      </c>
      <c r="H9" s="90">
        <v>245</v>
      </c>
      <c r="I9" s="90">
        <v>145</v>
      </c>
      <c r="J9" s="90">
        <v>35</v>
      </c>
      <c r="K9" s="91"/>
      <c r="L9" s="101">
        <f>E9-F9</f>
        <v>23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13</v>
      </c>
      <c r="F10" s="90">
        <v>12</v>
      </c>
      <c r="G10" s="90"/>
      <c r="H10" s="90">
        <v>7</v>
      </c>
      <c r="I10" s="90"/>
      <c r="J10" s="90">
        <v>6</v>
      </c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2079</v>
      </c>
      <c r="F14" s="105">
        <f>SUM(F6:F13)</f>
        <v>1940</v>
      </c>
      <c r="G14" s="105">
        <f>SUM(G6:G13)</f>
        <v>13</v>
      </c>
      <c r="H14" s="105">
        <f>SUM(H6:H13)</f>
        <v>1903</v>
      </c>
      <c r="I14" s="105">
        <f>SUM(I6:I13)</f>
        <v>1447</v>
      </c>
      <c r="J14" s="105">
        <f>SUM(J6:J13)</f>
        <v>176</v>
      </c>
      <c r="K14" s="105">
        <f>SUM(K6:K13)</f>
        <v>16</v>
      </c>
      <c r="L14" s="101">
        <f>E14-F14</f>
        <v>139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175</v>
      </c>
      <c r="F15" s="92">
        <v>173</v>
      </c>
      <c r="G15" s="92"/>
      <c r="H15" s="92">
        <v>174</v>
      </c>
      <c r="I15" s="92">
        <v>152</v>
      </c>
      <c r="J15" s="92">
        <v>1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215</v>
      </c>
      <c r="F16" s="92">
        <v>158</v>
      </c>
      <c r="G16" s="92">
        <v>3</v>
      </c>
      <c r="H16" s="92">
        <v>178</v>
      </c>
      <c r="I16" s="92">
        <v>80</v>
      </c>
      <c r="J16" s="92">
        <v>37</v>
      </c>
      <c r="K16" s="91"/>
      <c r="L16" s="101">
        <f>E16-F16</f>
        <v>57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7</v>
      </c>
      <c r="F18" s="91">
        <v>5</v>
      </c>
      <c r="G18" s="91"/>
      <c r="H18" s="91">
        <v>7</v>
      </c>
      <c r="I18" s="91">
        <v>4</v>
      </c>
      <c r="J18" s="91"/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246</v>
      </c>
      <c r="F22" s="91">
        <v>186</v>
      </c>
      <c r="G22" s="91">
        <v>3</v>
      </c>
      <c r="H22" s="91">
        <v>208</v>
      </c>
      <c r="I22" s="91">
        <v>84</v>
      </c>
      <c r="J22" s="91">
        <v>38</v>
      </c>
      <c r="K22" s="91"/>
      <c r="L22" s="101">
        <f>E22-F22</f>
        <v>60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458</v>
      </c>
      <c r="F23" s="91">
        <v>430</v>
      </c>
      <c r="G23" s="91"/>
      <c r="H23" s="91">
        <v>408</v>
      </c>
      <c r="I23" s="91">
        <v>339</v>
      </c>
      <c r="J23" s="91">
        <v>50</v>
      </c>
      <c r="K23" s="91"/>
      <c r="L23" s="101">
        <f>E23-F23</f>
        <v>28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851</v>
      </c>
      <c r="F25" s="91">
        <v>801</v>
      </c>
      <c r="G25" s="91">
        <v>4</v>
      </c>
      <c r="H25" s="91">
        <v>786</v>
      </c>
      <c r="I25" s="91">
        <v>664</v>
      </c>
      <c r="J25" s="91">
        <v>65</v>
      </c>
      <c r="K25" s="91"/>
      <c r="L25" s="101">
        <f>E25-F25</f>
        <v>50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947</v>
      </c>
      <c r="F26" s="91">
        <v>694</v>
      </c>
      <c r="G26" s="91">
        <v>25</v>
      </c>
      <c r="H26" s="91">
        <v>620</v>
      </c>
      <c r="I26" s="91">
        <v>550</v>
      </c>
      <c r="J26" s="91">
        <v>327</v>
      </c>
      <c r="K26" s="91">
        <v>18</v>
      </c>
      <c r="L26" s="101">
        <f>E26-F26</f>
        <v>253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143</v>
      </c>
      <c r="F27" s="91">
        <v>138</v>
      </c>
      <c r="G27" s="91"/>
      <c r="H27" s="91">
        <v>140</v>
      </c>
      <c r="I27" s="91">
        <v>129</v>
      </c>
      <c r="J27" s="91">
        <v>3</v>
      </c>
      <c r="K27" s="91"/>
      <c r="L27" s="101">
        <f>E27-F27</f>
        <v>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149</v>
      </c>
      <c r="F28" s="91">
        <v>130</v>
      </c>
      <c r="G28" s="91"/>
      <c r="H28" s="91">
        <v>122</v>
      </c>
      <c r="I28" s="91">
        <v>113</v>
      </c>
      <c r="J28" s="91">
        <v>27</v>
      </c>
      <c r="K28" s="91"/>
      <c r="L28" s="101">
        <f>E28-F28</f>
        <v>19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26</v>
      </c>
      <c r="F29" s="91">
        <v>22</v>
      </c>
      <c r="G29" s="91"/>
      <c r="H29" s="91">
        <v>25</v>
      </c>
      <c r="I29" s="91">
        <v>21</v>
      </c>
      <c r="J29" s="91">
        <v>1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2</v>
      </c>
      <c r="G30" s="91">
        <v>1</v>
      </c>
      <c r="H30" s="91">
        <v>2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36</v>
      </c>
      <c r="F32" s="91">
        <v>24</v>
      </c>
      <c r="G32" s="91">
        <v>1</v>
      </c>
      <c r="H32" s="91">
        <v>21</v>
      </c>
      <c r="I32" s="91">
        <v>3</v>
      </c>
      <c r="J32" s="91">
        <v>15</v>
      </c>
      <c r="K32" s="91"/>
      <c r="L32" s="101">
        <f>E32-F32</f>
        <v>12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395</v>
      </c>
      <c r="F33" s="91">
        <v>386</v>
      </c>
      <c r="G33" s="91"/>
      <c r="H33" s="91">
        <v>276</v>
      </c>
      <c r="I33" s="91">
        <v>252</v>
      </c>
      <c r="J33" s="91">
        <v>119</v>
      </c>
      <c r="K33" s="91"/>
      <c r="L33" s="101">
        <f>E33-F33</f>
        <v>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506</v>
      </c>
      <c r="F36" s="91">
        <v>495</v>
      </c>
      <c r="G36" s="91">
        <v>1</v>
      </c>
      <c r="H36" s="91">
        <v>242</v>
      </c>
      <c r="I36" s="91">
        <v>224</v>
      </c>
      <c r="J36" s="91">
        <v>264</v>
      </c>
      <c r="K36" s="91">
        <v>1</v>
      </c>
      <c r="L36" s="101">
        <f>E36-F36</f>
        <v>11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2723</v>
      </c>
      <c r="F37" s="91">
        <v>2379</v>
      </c>
      <c r="G37" s="91">
        <v>30</v>
      </c>
      <c r="H37" s="91">
        <v>1851</v>
      </c>
      <c r="I37" s="91">
        <v>1502</v>
      </c>
      <c r="J37" s="91">
        <v>872</v>
      </c>
      <c r="K37" s="91">
        <v>19</v>
      </c>
      <c r="L37" s="101">
        <f>E37-F37</f>
        <v>344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1467</v>
      </c>
      <c r="F38" s="91">
        <v>1250</v>
      </c>
      <c r="G38" s="91"/>
      <c r="H38" s="91">
        <v>1200</v>
      </c>
      <c r="I38" s="91" t="s">
        <v>183</v>
      </c>
      <c r="J38" s="91">
        <v>267</v>
      </c>
      <c r="K38" s="91"/>
      <c r="L38" s="101">
        <f>E38-F38</f>
        <v>217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1</v>
      </c>
      <c r="G39" s="91"/>
      <c r="H39" s="91">
        <v>3</v>
      </c>
      <c r="I39" s="91" t="s">
        <v>183</v>
      </c>
      <c r="J39" s="91"/>
      <c r="K39" s="91"/>
      <c r="L39" s="101">
        <f>E39-F39</f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28</v>
      </c>
      <c r="F40" s="91">
        <v>27</v>
      </c>
      <c r="G40" s="91"/>
      <c r="H40" s="91">
        <v>18</v>
      </c>
      <c r="I40" s="91">
        <v>16</v>
      </c>
      <c r="J40" s="91">
        <v>10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1495</v>
      </c>
      <c r="F41" s="91">
        <f aca="true" t="shared" si="0" ref="F41:K41">F38+F40</f>
        <v>1277</v>
      </c>
      <c r="G41" s="91">
        <f t="shared" si="0"/>
        <v>0</v>
      </c>
      <c r="H41" s="91">
        <f t="shared" si="0"/>
        <v>1218</v>
      </c>
      <c r="I41" s="91">
        <f>I40</f>
        <v>16</v>
      </c>
      <c r="J41" s="91">
        <f t="shared" si="0"/>
        <v>277</v>
      </c>
      <c r="K41" s="91">
        <f t="shared" si="0"/>
        <v>0</v>
      </c>
      <c r="L41" s="101">
        <f>E41-F41</f>
        <v>218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6543</v>
      </c>
      <c r="F42" s="91">
        <f aca="true" t="shared" si="1" ref="F42:K42">F14+F22+F37+F41</f>
        <v>5782</v>
      </c>
      <c r="G42" s="91">
        <f t="shared" si="1"/>
        <v>46</v>
      </c>
      <c r="H42" s="91">
        <f t="shared" si="1"/>
        <v>5180</v>
      </c>
      <c r="I42" s="91">
        <f t="shared" si="1"/>
        <v>3049</v>
      </c>
      <c r="J42" s="91">
        <f t="shared" si="1"/>
        <v>1363</v>
      </c>
      <c r="K42" s="91">
        <f t="shared" si="1"/>
        <v>35</v>
      </c>
      <c r="L42" s="101">
        <f>E42-F42</f>
        <v>761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&amp;L5B824473&amp;CФорма № 1-мзс, Підрозділ: Новозаводський районний суд м.Чернігова,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88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8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55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181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&amp;L5B824473&amp;CФорма № 1-мзс, Підрозділ: Новозаводський районний суд м.Чернігова,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6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40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231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207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947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1776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3026417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5299974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8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290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1647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3610188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245312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1872</v>
      </c>
      <c r="F58" s="96">
        <v>31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201</v>
      </c>
      <c r="F59" s="96">
        <v>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1681</v>
      </c>
      <c r="F60" s="96">
        <v>152</v>
      </c>
      <c r="G60" s="96">
        <v>14</v>
      </c>
      <c r="H60" s="96">
        <v>3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1199</v>
      </c>
      <c r="F61" s="96">
        <v>19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&amp;L5B824473&amp;CФорма № 1-мзс, Підрозділ: Новозаводський районний суд м.Чернігова,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0.025678650036683785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0.09090909090909091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0.021788990825688075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0.8958837772397095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647.5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817.875</v>
      </c>
    </row>
    <row r="11" spans="1:4" ht="16.5" customHeight="1">
      <c r="A11" s="189" t="s">
        <v>68</v>
      </c>
      <c r="B11" s="191"/>
      <c r="C11" s="14">
        <v>9</v>
      </c>
      <c r="D11" s="94">
        <v>29</v>
      </c>
    </row>
    <row r="12" spans="1:4" ht="16.5" customHeight="1">
      <c r="A12" s="294" t="s">
        <v>113</v>
      </c>
      <c r="B12" s="294"/>
      <c r="C12" s="14">
        <v>10</v>
      </c>
      <c r="D12" s="94">
        <v>10</v>
      </c>
    </row>
    <row r="13" spans="1:4" ht="16.5" customHeight="1">
      <c r="A13" s="294" t="s">
        <v>33</v>
      </c>
      <c r="B13" s="294"/>
      <c r="C13" s="14">
        <v>11</v>
      </c>
      <c r="D13" s="94">
        <v>33</v>
      </c>
    </row>
    <row r="14" spans="1:4" ht="16.5" customHeight="1">
      <c r="A14" s="294" t="s">
        <v>114</v>
      </c>
      <c r="B14" s="294"/>
      <c r="C14" s="14">
        <v>12</v>
      </c>
      <c r="D14" s="94">
        <v>46</v>
      </c>
    </row>
    <row r="15" spans="1:4" ht="16.5" customHeight="1">
      <c r="A15" s="294" t="s">
        <v>118</v>
      </c>
      <c r="B15" s="294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&amp;L5B824473&amp;CФорма № 1-мзс, Підрозділ: Новозаводський районний суд м.Чернігова,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2017-09-18T07:01:59Z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5B824473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